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616652c2a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557a5f76397c4c0d"/>
    <x:sheet xmlns:r="http://schemas.openxmlformats.org/officeDocument/2006/relationships" name="Scope" sheetId="2" r:id="Rcada3f9cc3f64e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9">
    <x:font>
      <x:sz val="11"/>
      <x:name val="Carlito"/>
    </x:font>
    <x:font>
      <x:sz val="11"/>
      <x:name val="Arial"/>
    </x:font>
    <x:font>
      <x:sz val="10"/>
      <x:name val="Arial"/>
    </x:font>
    <x:font>
      <x:sz val="16"/>
      <x:name val="Arial"/>
    </x:font>
    <x:font>
      <x:b/>
      <x:sz val="16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94B"/>
      </x:patternFill>
    </x:fill>
    <x:fill>
      <x:patternFill patternType="solid">
        <x:fgColor rgb="FFFFF1CC"/>
      </x:patternFill>
    </x:fill>
    <x:fill>
      <x:patternFill patternType="solid">
        <x:fgColor rgb="FFE7F2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4"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  <x:dxf>
      <x:font>
        <x:b/>
        <x:color rgb="FFB42318"/>
      </x:font>
      <x:fill>
        <x:patternFill>
          <x:bgColor rgb="FFFD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0b0b1f843411c" /><Relationship Type="http://schemas.openxmlformats.org/officeDocument/2006/relationships/theme" Target="/xl/theme/theme1.xml" Id="R83c3ed2c3fe24727" /><Relationship Type="http://schemas.openxmlformats.org/officeDocument/2006/relationships/sharedStrings" Target="/xl/sharedStrings.xml" Id="Rac08208966034ae7" /><Relationship Type="http://schemas.openxmlformats.org/officeDocument/2006/relationships/worksheet" Target="/xl/worksheets/sheet1.xml" Id="R557a5f76397c4c0d" /><Relationship Type="http://schemas.openxmlformats.org/officeDocument/2006/relationships/worksheet" Target="/xl/worksheets/sheet2.xml" Id="Rcada3f9cc3f64e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.670000076293945" hidden="0" customWidth="1"/>
    <x:col min="2" max="2" width="12.4399995803833" hidden="0" customWidth="1"/>
    <x:col min="3" max="3" width="15" hidden="0" customWidth="1"/>
    <x:col min="4" max="4" width="12.220000267028809" hidden="0" customWidth="1"/>
    <x:col min="5" max="5" width="12.220000267028809" hidden="0" customWidth="1"/>
    <x:col min="6" max="6" width="15" hidden="0" customWidth="1"/>
    <x:col min="7" max="7" width="15.5600004196167" hidden="0" customWidth="1"/>
    <x:col min="8" max="8" width="15" hidden="0" customWidth="1"/>
    <x:col min="9" max="9" width="15" hidden="0" customWidth="1"/>
    <x:col min="10" max="10" width="37.779998779296875" hidden="0" customWidth="1"/>
  </x:cols>
  <x:sheetData>
    <x:row r="1" ht="36" customHeight="1">
      <x:c r="A1" s="5" t="str">
        <x:v>Observability costs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3" t="str">
        <x:v>Illustrative example only</x:v>
      </x:c>
      <x:c r="B2" s="3"/>
      <x:c r="C2" s="3" t="str">
        <x:v>Illustrative USD inputs, not FX-converted. Excludes tax. Review zero entries.</x:v>
      </x:c>
      <x:c r="D2" s="3"/>
      <x:c r="E2" s="3"/>
      <x:c r="F2" s="3"/>
      <x:c r="G2" s="3"/>
      <x:c r="H2" s="3"/>
      <x:c r="I2" s="3"/>
      <x:c r="J2" s="3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>
      <x:c r="A4" s="3" t="str">
        <x:v>Currency</x:v>
      </x:c>
      <x:c r="B4" s="16" t="str">
        <x:v>USD</x:v>
      </x:c>
      <x:c r="C4" s="3"/>
      <x:c r="D4" s="3" t="str">
        <x:v>Months</x:v>
      </x:c>
      <x:c r="E4" s="16" t="n">
        <x:v>12</x:v>
      </x:c>
      <x:c r="F4" s="3"/>
      <x:c r="G4" s="3" t="str">
        <x:v>Break-even rate/hour</x:v>
      </x:c>
      <x:c r="H4" s="16" t="n">
        <x:v>100</x:v>
      </x:c>
      <x:c r="I4" s="3"/>
      <x:c r="J4" s="3"/>
    </x:row>
    <x:row r="5">
      <x:c r="A5" s="3" t="str">
        <x:v>Scenario</x:v>
      </x:c>
      <x:c r="B5" s="16" t="str">
        <x:v>USD example</x:v>
      </x:c>
      <x:c r="C5" s="3"/>
      <x:c r="D5" s="3" t="str">
        <x:v>Flat monthly run rate across the selected period.</x:v>
      </x:c>
      <x:c r="E5" s="3"/>
      <x:c r="F5" s="3"/>
      <x:c r="G5" s="3"/>
      <x:c r="H5" s="3"/>
      <x:c r="I5" s="3"/>
      <x:c r="J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34" customHeight="1">
      <x:c r="A7" s="9" t="str">
        <x:v>Cost comparison</x:v>
      </x:c>
      <x:c r="B7" s="9" t="str">
        <x:v>In-house</x:v>
      </x:c>
      <x:c r="C7" s="9" t="str">
        <x:v>Managed</x:v>
      </x:c>
      <x:c r="D7" s="9" t="str">
        <x:v>In-house minus managed</x:v>
      </x:c>
      <x:c r="E7" s="3"/>
      <x:c r="F7" s="3"/>
      <x:c r="G7" s="3"/>
      <x:c r="H7" s="3"/>
      <x:c r="I7" s="3"/>
      <x:c r="J7" s="3"/>
    </x:row>
    <x:row r="8" ht="30" customHeight="1">
      <x:c r="A8" s="3" t="str">
        <x:v>Monthly economic cost</x:v>
      </x:c>
      <x:c r="B8" s="17" t="n">
        <x:f>IF(COUNT(C21:E38,G21:G38)=72,SUMIF(B21:B38,"In-house",H21:H38),"Incomplete")</x:f>
        <x:v>10500</x:v>
      </x:c>
      <x:c r="C8" s="17" t="n">
        <x:f>IF(COUNT(C21:E38,G21:G38)=72,SUMIF(B21:B38,"Managed",H21:H38),"Incomplete")</x:f>
        <x:v>8000</x:v>
      </x:c>
      <x:c r="D8" s="17" t="n">
        <x:f>IF(AND(ISNUMBER(B8),ISNUMBER(C8)),B8-C8,"Incomplete")</x:f>
        <x:v>2500</x:v>
      </x:c>
      <x:c r="E8" s="3"/>
      <x:c r="F8" s="3"/>
      <x:c r="G8" s="3"/>
      <x:c r="H8" s="3"/>
      <x:c r="I8" s="3"/>
      <x:c r="J8" s="3"/>
    </x:row>
    <x:row r="9" ht="30" customHeight="1">
      <x:c r="A9" s="3" t="str">
        <x:v>Monthly attributable cash</x:v>
      </x:c>
      <x:c r="B9" s="17" t="n">
        <x:f>IF(COUNT(C21:E38,G21:G38)=72,SUMIF(B21:B38,"In-house",I21:I38),"Incomplete")</x:f>
        <x:v>2500</x:v>
      </x:c>
      <x:c r="C9" s="17" t="n">
        <x:f>IF(COUNT(C21:E38,G21:G38)=72,SUMIF(B21:B38,"Managed",I21:I38),"Incomplete")</x:f>
        <x:v>6500</x:v>
      </x:c>
      <x:c r="D9" s="17" t="n">
        <x:f>IF(AND(ISNUMBER(B9),ISNUMBER(C9)),B9-C9,"Incomplete")</x:f>
        <x:v>-4000</x:v>
      </x:c>
      <x:c r="E9" s="3"/>
      <x:c r="F9" s="3"/>
      <x:c r="G9" s="3"/>
      <x:c r="H9" s="3"/>
      <x:c r="I9" s="3"/>
      <x:c r="J9" s="3"/>
    </x:row>
    <x:row r="10" ht="30" customHeight="1">
      <x:c r="A10" s="3" t="str">
        <x:v>One-off economic cost</x:v>
      </x:c>
      <x:c r="B10" s="17" t="n">
        <x:f>IF(COUNT(C44:E49,G44:G49)=24,SUMIF(B44:B49,"In-house",H44:H49),"Incomplete")</x:f>
        <x:v>18000</x:v>
      </x:c>
      <x:c r="C10" s="17" t="n">
        <x:f>IF(COUNT(C44:E49,G44:G49)=24,SUMIF(B44:B49,"Managed",H44:H49),"Incomplete")</x:f>
        <x:v>6000</x:v>
      </x:c>
      <x:c r="D10" s="17" t="n">
        <x:f>IF(AND(ISNUMBER(B10),ISNUMBER(C10)),B10-C10,"Incomplete")</x:f>
        <x:v>12000</x:v>
      </x:c>
      <x:c r="E10" s="3"/>
      <x:c r="F10" s="3"/>
      <x:c r="G10" s="3"/>
      <x:c r="H10" s="3"/>
      <x:c r="I10" s="3"/>
      <x:c r="J10" s="3"/>
    </x:row>
    <x:row r="11" ht="30" customHeight="1">
      <x:c r="A11" s="3" t="str">
        <x:v>One-off attributable cash</x:v>
      </x:c>
      <x:c r="B11" s="17" t="n">
        <x:f>IF(COUNT(C44:E49,G44:G49)=24,SUMIF(B44:B49,"In-house",I44:I49),"Incomplete")</x:f>
        <x:v>2000</x:v>
      </x:c>
      <x:c r="C11" s="17" t="n">
        <x:f>IF(COUNT(C44:E49,G44:G49)=24,SUMIF(B44:B49,"Managed",I44:I49),"Incomplete")</x:f>
        <x:v>1000</x:v>
      </x:c>
      <x:c r="D11" s="17" t="n">
        <x:f>IF(AND(ISNUMBER(B11),ISNUMBER(C11)),B11-C11,"Incomplete")</x:f>
        <x:v>1000</x:v>
      </x:c>
      <x:c r="E11" s="3"/>
      <x:c r="F11" s="3"/>
      <x:c r="G11" s="3"/>
      <x:c r="H11" s="3"/>
      <x:c r="I11" s="3"/>
      <x:c r="J11" s="3"/>
    </x:row>
    <x:row r="12" ht="30" customHeight="1">
      <x:c r="A12" s="20" t="str">
        <x:v>Period economic cost</x:v>
      </x:c>
      <x:c r="B12" s="21" t="n">
        <x:f>IF(AND(ISNUMBER(B8),ISNUMBER(B10),ISNUMBER($E$4),$E$4&gt;0),B10+$E$4*B8,"Incomplete")</x:f>
        <x:v>144000</x:v>
      </x:c>
      <x:c r="C12" s="21" t="n">
        <x:f>IF(AND(ISNUMBER(C8),ISNUMBER(C10),ISNUMBER($E$4),$E$4&gt;0),C10+$E$4*C8,"Incomplete")</x:f>
        <x:v>102000</x:v>
      </x:c>
      <x:c r="D12" s="21" t="n">
        <x:f>IF(AND(ISNUMBER(B12),ISNUMBER(C12)),B12-C12,"Incomplete")</x:f>
        <x:v>42000</x:v>
      </x:c>
      <x:c r="E12" s="3"/>
      <x:c r="F12" s="3"/>
      <x:c r="G12" s="3"/>
      <x:c r="H12" s="3"/>
      <x:c r="I12" s="3"/>
      <x:c r="J12" s="3"/>
    </x:row>
    <x:row r="13" ht="30" customHeight="1">
      <x:c r="A13" s="20" t="str">
        <x:v>Period attributable cash</x:v>
      </x:c>
      <x:c r="B13" s="21" t="n">
        <x:f>IF(AND(ISNUMBER(B9),ISNUMBER(B11),ISNUMBER($E$4),$E$4&gt;0),B11+$E$4*B9,"Incomplete")</x:f>
        <x:v>32000</x:v>
      </x:c>
      <x:c r="C13" s="21" t="n">
        <x:f>IF(AND(ISNUMBER(C9),ISNUMBER(C11),ISNUMBER($E$4),$E$4&gt;0),C11+$E$4*C9,"Incomplete")</x:f>
        <x:v>79000</x:v>
      </x:c>
      <x:c r="D13" s="21" t="n">
        <x:f>IF(AND(ISNUMBER(B13),ISNUMBER(C13)),B13-C13,"Incomplete")</x:f>
        <x:v>-47000</x:v>
      </x:c>
      <x:c r="E13" s="3"/>
      <x:c r="F13" s="3"/>
      <x:c r="G13" s="3"/>
      <x:c r="H13" s="3"/>
      <x:c r="I13" s="3"/>
      <x:c r="J13" s="3"/>
    </x:row>
    <x:row r="14" ht="30" customHeight="1">
      <x:c r="A14" s="3" t="str">
        <x:v>Recurring hours/month</x:v>
      </x:c>
      <x:c r="B14" s="17" t="n">
        <x:f>IF(COUNT(C21:E38,G21:G38)=72,SUMIF(B21:B38,"In-house",D21:D38),"Incomplete")</x:f>
        <x:v>80</x:v>
      </x:c>
      <x:c r="C14" s="17" t="n">
        <x:f>IF(COUNT(C21:E38,G21:G38)=72,SUMIF(B21:B38,"Managed",D21:D38),"Incomplete")</x:f>
        <x:v>15</x:v>
      </x:c>
      <x:c r="D14" s="17"/>
      <x:c r="E14" s="3"/>
      <x:c r="F14" s="3"/>
      <x:c r="G14" s="3"/>
      <x:c r="H14" s="3"/>
      <x:c r="I14" s="3"/>
      <x:c r="J14" s="3"/>
    </x:row>
    <x:row r="15" ht="30" customHeight="1">
      <x:c r="A15" s="3" t="str">
        <x:v>Recurring break-even hours</x:v>
      </x:c>
      <x:c r="B15" s="17" t="n">
        <x:f>IF(AND(COUNT(C21:E38,G21:G38)=72,ISNUMBER(H4),H4&gt;0),(C8-SUMIF(B21:B38,"In-house",C21:C38))/H4,"Incomplete")</x:f>
        <x:v>55</x:v>
      </x:c>
      <x:c r="C15" s="17"/>
      <x:c r="D15" s="17" t="str">
        <x:v>In-house hours at the reference rate. Other inputs held constant.</x:v>
      </x:c>
      <x:c r="E15" s="3"/>
      <x:c r="F15" s="3"/>
      <x:c r="G15" s="3"/>
      <x:c r="H15" s="3"/>
      <x:c r="I15" s="3"/>
      <x:c r="J15" s="3"/>
    </x:row>
    <x:row r="16" ht="30" customHeight="1">
      <x:c r="A16" s="3" t="str">
        <x:v>Period break-even hours</x:v>
      </x:c>
      <x:c r="B16" s="17" t="n">
        <x:f>IF(AND(ISNUMBER(B15),ISNUMBER(B10),ISNUMBER(C10),ISNUMBER(E4),E4&gt;0),B15+(C10-B10)/(E4*H4),"Incomplete")</x:f>
        <x:v>45</x:v>
      </x:c>
      <x:c r="C16" s="17"/>
      <x:c r="D16" s="17" t="str">
        <x:v>Includes the one-off cost difference over the selected period.</x:v>
      </x:c>
      <x:c r="E16" s="3"/>
      <x:c r="F16" s="3"/>
      <x:c r="G16" s="3"/>
      <x:c r="H16" s="3"/>
      <x:c r="I16" s="3"/>
      <x:c r="J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>
      <x:c r="A18" s="3" t="str">
        <x:v>Inputs: amber. Costs: economic = non-labour + hours × rate. Cash = non-labour + additional labour payments.</x:v>
      </x:c>
      <x:c r="B18" s="3"/>
      <x:c r="C18" s="3"/>
      <x:c r="D18" s="3"/>
      <x:c r="E18" s="3"/>
      <x:c r="F18" s="3"/>
      <x:c r="G18" s="3"/>
      <x:c r="H18" s="3"/>
      <x:c r="I18" s="3"/>
      <x:c r="J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48" customHeight="1">
      <x:c r="A20" s="9" t="str">
        <x:v>Activity / cost</x:v>
      </x:c>
      <x:c r="B20" s="9" t="str">
        <x:v>Option</x:v>
      </x:c>
      <x:c r="C20" s="9" t="str">
        <x:v>Non-labour / month</x:v>
      </x:c>
      <x:c r="D20" s="9" t="str">
        <x:v>Hours / month</x:v>
      </x:c>
      <x:c r="E20" s="9" t="str">
        <x:v>Loaded rate / hour</x:v>
      </x:c>
      <x:c r="F20" s="9" t="str">
        <x:v>Allocated labour</x:v>
      </x:c>
      <x:c r="G20" s="9" t="str">
        <x:v>Additional labour cash</x:v>
      </x:c>
      <x:c r="H20" s="9" t="str">
        <x:v>Economic / month</x:v>
      </x:c>
      <x:c r="I20" s="9" t="str">
        <x:v>Cash / month</x:v>
      </x:c>
      <x:c r="J20" s="9" t="str">
        <x:v>Evidence / estimate basis</x:v>
      </x:c>
    </x:row>
    <x:row r="21" ht="44" customHeight="1">
      <x:c r="A21" s="10" t="str">
        <x:v>Infrastructure (example total)</x:v>
      </x:c>
      <x:c r="B21" s="10" t="str">
        <x:v>In-house</x:v>
      </x:c>
      <x:c r="C21" s="13" t="n">
        <x:v>2500</x:v>
      </x:c>
      <x:c r="D21" s="13" t="n">
        <x:v>0</x:v>
      </x:c>
      <x:c r="E21" s="13" t="n">
        <x:v>100</x:v>
      </x:c>
      <x:c r="F21" s="14" t="n">
        <x:f>IF(COUNT(D21:E21)=2,D21*E21,"")</x:f>
        <x:v>0</x:v>
      </x:c>
      <x:c r="G21" s="13" t="n">
        <x:v>0</x:v>
      </x:c>
      <x:c r="H21" s="14" t="n">
        <x:f>IF(AND(ISNUMBER(C21),ISNUMBER(F21)),C21+F21,"")</x:f>
        <x:v>2500</x:v>
      </x:c>
      <x:c r="I21" s="14" t="n">
        <x:f>IF(COUNT(C21,G21)=2,C21+G21,"")</x:f>
        <x:v>2500</x:v>
      </x:c>
      <x:c r="J21" s="12" t="str">
        <x:v>Illustrative placeholder. Replace or confirm zero.</x:v>
      </x:c>
    </x:row>
    <x:row r="22" ht="44" customHeight="1">
      <x:c r="A22" s="10" t="str">
        <x:v>Infrastructure (example total)</x:v>
      </x:c>
      <x:c r="B22" s="10" t="str">
        <x:v>Managed</x:v>
      </x:c>
      <x:c r="C22" s="13" t="n">
        <x:v>0</x:v>
      </x:c>
      <x:c r="D22" s="13" t="n">
        <x:v>0</x:v>
      </x:c>
      <x:c r="E22" s="13" t="n">
        <x:v>100</x:v>
      </x:c>
      <x:c r="F22" s="14" t="n">
        <x:f>IF(COUNT(D22:E22)=2,D22*E22,"")</x:f>
        <x:v>0</x:v>
      </x:c>
      <x:c r="G22" s="13" t="n">
        <x:v>0</x:v>
      </x:c>
      <x:c r="H22" s="14" t="n">
        <x:f>IF(AND(ISNUMBER(C22),ISNUMBER(F22)),C22+F22,"")</x:f>
        <x:v>0</x:v>
      </x:c>
      <x:c r="I22" s="14" t="n">
        <x:f>IF(COUNT(C22,G22)=2,C22+G22,"")</x:f>
        <x:v>0</x:v>
      </x:c>
      <x:c r="J22" s="12" t="str">
        <x:v>Illustrative placeholder. Replace or confirm zero.</x:v>
      </x:c>
    </x:row>
    <x:row r="23" ht="44" customHeight="1">
      <x:c r="A23" s="10" t="str">
        <x:v>Storage, requests and recovery</x:v>
      </x:c>
      <x:c r="B23" s="10" t="str">
        <x:v>In-house</x:v>
      </x:c>
      <x:c r="C23" s="13" t="n">
        <x:v>0</x:v>
      </x:c>
      <x:c r="D23" s="13" t="n">
        <x:v>0</x:v>
      </x:c>
      <x:c r="E23" s="13" t="n">
        <x:v>100</x:v>
      </x:c>
      <x:c r="F23" s="14" t="n">
        <x:f>IF(COUNT(D23:E23)=2,D23*E23,"")</x:f>
        <x:v>0</x:v>
      </x:c>
      <x:c r="G23" s="13" t="n">
        <x:v>0</x:v>
      </x:c>
      <x:c r="H23" s="14" t="n">
        <x:f>IF(AND(ISNUMBER(C23),ISNUMBER(F23)),C23+F23,"")</x:f>
        <x:v>0</x:v>
      </x:c>
      <x:c r="I23" s="14" t="n">
        <x:f>IF(COUNT(C23,G23)=2,C23+G23,"")</x:f>
        <x:v>0</x:v>
      </x:c>
      <x:c r="J23" s="12" t="str">
        <x:v>Illustrative placeholder. Replace or confirm zero.</x:v>
      </x:c>
    </x:row>
    <x:row r="24" ht="44" customHeight="1">
      <x:c r="A24" s="10" t="str">
        <x:v>Storage, requests and recovery</x:v>
      </x:c>
      <x:c r="B24" s="10" t="str">
        <x:v>Managed</x:v>
      </x:c>
      <x:c r="C24" s="13" t="n">
        <x:v>0</x:v>
      </x:c>
      <x:c r="D24" s="13" t="n">
        <x:v>0</x:v>
      </x:c>
      <x:c r="E24" s="13" t="n">
        <x:v>100</x:v>
      </x:c>
      <x:c r="F24" s="14" t="n">
        <x:f>IF(COUNT(D24:E24)=2,D24*E24,"")</x:f>
        <x:v>0</x:v>
      </x:c>
      <x:c r="G24" s="13" t="n">
        <x:v>0</x:v>
      </x:c>
      <x:c r="H24" s="14" t="n">
        <x:f>IF(AND(ISNUMBER(C24),ISNUMBER(F24)),C24+F24,"")</x:f>
        <x:v>0</x:v>
      </x:c>
      <x:c r="I24" s="14" t="n">
        <x:f>IF(COUNT(C24,G24)=2,C24+G24,"")</x:f>
        <x:v>0</x:v>
      </x:c>
      <x:c r="J24" s="12" t="str">
        <x:v>Illustrative placeholder. Replace or confirm zero.</x:v>
      </x:c>
    </x:row>
    <x:row r="25" ht="44" customHeight="1">
      <x:c r="A25" s="10" t="str">
        <x:v>Networking and gateways</x:v>
      </x:c>
      <x:c r="B25" s="10" t="str">
        <x:v>In-house</x:v>
      </x:c>
      <x:c r="C25" s="13" t="n">
        <x:v>0</x:v>
      </x:c>
      <x:c r="D25" s="13" t="n">
        <x:v>0</x:v>
      </x:c>
      <x:c r="E25" s="13" t="n">
        <x:v>100</x:v>
      </x:c>
      <x:c r="F25" s="14" t="n">
        <x:f>IF(COUNT(D25:E25)=2,D25*E25,"")</x:f>
        <x:v>0</x:v>
      </x:c>
      <x:c r="G25" s="13" t="n">
        <x:v>0</x:v>
      </x:c>
      <x:c r="H25" s="14" t="n">
        <x:f>IF(AND(ISNUMBER(C25),ISNUMBER(F25)),C25+F25,"")</x:f>
        <x:v>0</x:v>
      </x:c>
      <x:c r="I25" s="14" t="n">
        <x:f>IF(COUNT(C25,G25)=2,C25+G25,"")</x:f>
        <x:v>0</x:v>
      </x:c>
      <x:c r="J25" s="12" t="str">
        <x:v>Illustrative placeholder. Replace or confirm zero.</x:v>
      </x:c>
    </x:row>
    <x:row r="26" ht="44" customHeight="1">
      <x:c r="A26" s="10" t="str">
        <x:v>Networking and gateways</x:v>
      </x:c>
      <x:c r="B26" s="10" t="str">
        <x:v>Managed</x:v>
      </x:c>
      <x:c r="C26" s="13" t="n">
        <x:v>0</x:v>
      </x:c>
      <x:c r="D26" s="13" t="n">
        <x:v>0</x:v>
      </x:c>
      <x:c r="E26" s="13" t="n">
        <x:v>100</x:v>
      </x:c>
      <x:c r="F26" s="14" t="n">
        <x:f>IF(COUNT(D26:E26)=2,D26*E26,"")</x:f>
        <x:v>0</x:v>
      </x:c>
      <x:c r="G26" s="13" t="n">
        <x:v>0</x:v>
      </x:c>
      <x:c r="H26" s="14" t="n">
        <x:f>IF(AND(ISNUMBER(C26),ISNUMBER(F26)),C26+F26,"")</x:f>
        <x:v>0</x:v>
      </x:c>
      <x:c r="I26" s="14" t="n">
        <x:f>IF(COUNT(C26,G26)=2,C26+G26,"")</x:f>
        <x:v>0</x:v>
      </x:c>
      <x:c r="J26" s="12" t="str">
        <x:v>Illustrative placeholder. Replace or confirm zero.</x:v>
      </x:c>
    </x:row>
    <x:row r="27" ht="44" customHeight="1">
      <x:c r="A27" s="10" t="str">
        <x:v>Service subscription and support</x:v>
      </x:c>
      <x:c r="B27" s="10" t="str">
        <x:v>In-house</x:v>
      </x:c>
      <x:c r="C27" s="13" t="n">
        <x:v>0</x:v>
      </x:c>
      <x:c r="D27" s="13" t="n">
        <x:v>0</x:v>
      </x:c>
      <x:c r="E27" s="13" t="n">
        <x:v>100</x:v>
      </x:c>
      <x:c r="F27" s="14" t="n">
        <x:f>IF(COUNT(D27:E27)=2,D27*E27,"")</x:f>
        <x:v>0</x:v>
      </x:c>
      <x:c r="G27" s="13" t="n">
        <x:v>0</x:v>
      </x:c>
      <x:c r="H27" s="14" t="n">
        <x:f>IF(AND(ISNUMBER(C27),ISNUMBER(F27)),C27+F27,"")</x:f>
        <x:v>0</x:v>
      </x:c>
      <x:c r="I27" s="14" t="n">
        <x:f>IF(COUNT(C27,G27)=2,C27+G27,"")</x:f>
        <x:v>0</x:v>
      </x:c>
      <x:c r="J27" s="12" t="str">
        <x:v>Illustrative placeholder. Replace or confirm zero.</x:v>
      </x:c>
    </x:row>
    <x:row r="28" ht="44" customHeight="1">
      <x:c r="A28" s="10" t="str">
        <x:v>Service subscription and support</x:v>
      </x:c>
      <x:c r="B28" s="10" t="str">
        <x:v>Managed</x:v>
      </x:c>
      <x:c r="C28" s="13" t="n">
        <x:v>6500</x:v>
      </x:c>
      <x:c r="D28" s="13" t="n">
        <x:v>0</x:v>
      </x:c>
      <x:c r="E28" s="13" t="n">
        <x:v>100</x:v>
      </x:c>
      <x:c r="F28" s="14" t="n">
        <x:f>IF(COUNT(D28:E28)=2,D28*E28,"")</x:f>
        <x:v>0</x:v>
      </x:c>
      <x:c r="G28" s="13" t="n">
        <x:v>0</x:v>
      </x:c>
      <x:c r="H28" s="14" t="n">
        <x:f>IF(AND(ISNUMBER(C28),ISNUMBER(F28)),C28+F28,"")</x:f>
        <x:v>6500</x:v>
      </x:c>
      <x:c r="I28" s="14" t="n">
        <x:f>IF(COUNT(C28,G28)=2,C28+G28,"")</x:f>
        <x:v>6500</x:v>
      </x:c>
      <x:c r="J28" s="12" t="str">
        <x:v>Illustrative placeholder. Replace or confirm zero.</x:v>
      </x:c>
    </x:row>
    <x:row r="29" ht="44" customHeight="1">
      <x:c r="A29" s="10" t="str">
        <x:v>Operations (example total)</x:v>
      </x:c>
      <x:c r="B29" s="10" t="str">
        <x:v>In-house</x:v>
      </x:c>
      <x:c r="C29" s="13" t="n">
        <x:v>0</x:v>
      </x:c>
      <x:c r="D29" s="13" t="n">
        <x:v>80</x:v>
      </x:c>
      <x:c r="E29" s="13" t="n">
        <x:v>100</x:v>
      </x:c>
      <x:c r="F29" s="14" t="n">
        <x:f>IF(COUNT(D29:E29)=2,D29*E29,"")</x:f>
        <x:v>8000</x:v>
      </x:c>
      <x:c r="G29" s="13" t="n">
        <x:v>0</x:v>
      </x:c>
      <x:c r="H29" s="14" t="n">
        <x:f>IF(AND(ISNUMBER(C29),ISNUMBER(F29)),C29+F29,"")</x:f>
        <x:v>8000</x:v>
      </x:c>
      <x:c r="I29" s="14" t="n">
        <x:f>IF(COUNT(C29,G29)=2,C29+G29,"")</x:f>
        <x:v>0</x:v>
      </x:c>
      <x:c r="J29" s="12" t="str">
        <x:v>Illustrative placeholder. Replace or confirm zero.</x:v>
      </x:c>
    </x:row>
    <x:row r="30" ht="44" customHeight="1">
      <x:c r="A30" s="10" t="str">
        <x:v>Operations (example total)</x:v>
      </x:c>
      <x:c r="B30" s="10" t="str">
        <x:v>Managed</x:v>
      </x:c>
      <x:c r="C30" s="13" t="n">
        <x:v>0</x:v>
      </x:c>
      <x:c r="D30" s="13" t="n">
        <x:v>15</x:v>
      </x:c>
      <x:c r="E30" s="13" t="n">
        <x:v>100</x:v>
      </x:c>
      <x:c r="F30" s="14" t="n">
        <x:f>IF(COUNT(D30:E30)=2,D30*E30,"")</x:f>
        <x:v>1500</x:v>
      </x:c>
      <x:c r="G30" s="13" t="n">
        <x:v>0</x:v>
      </x:c>
      <x:c r="H30" s="14" t="n">
        <x:f>IF(AND(ISNUMBER(C30),ISNUMBER(F30)),C30+F30,"")</x:f>
        <x:v>1500</x:v>
      </x:c>
      <x:c r="I30" s="14" t="n">
        <x:f>IF(COUNT(C30,G30)=2,C30+G30,"")</x:f>
        <x:v>0</x:v>
      </x:c>
      <x:c r="J30" s="12" t="str">
        <x:v>Illustrative placeholder. Replace or confirm zero.</x:v>
      </x:c>
    </x:row>
    <x:row r="31" ht="44" customHeight="1">
      <x:c r="A31" s="10" t="str">
        <x:v>Capacity and query tuning</x:v>
      </x:c>
      <x:c r="B31" s="10" t="str">
        <x:v>In-house</x:v>
      </x:c>
      <x:c r="C31" s="13" t="n">
        <x:v>0</x:v>
      </x:c>
      <x:c r="D31" s="13" t="n">
        <x:v>0</x:v>
      </x:c>
      <x:c r="E31" s="13" t="n">
        <x:v>100</x:v>
      </x:c>
      <x:c r="F31" s="14" t="n">
        <x:f>IF(COUNT(D31:E31)=2,D31*E31,"")</x:f>
        <x:v>0</x:v>
      </x:c>
      <x:c r="G31" s="13" t="n">
        <x:v>0</x:v>
      </x:c>
      <x:c r="H31" s="14" t="n">
        <x:f>IF(AND(ISNUMBER(C31),ISNUMBER(F31)),C31+F31,"")</x:f>
        <x:v>0</x:v>
      </x:c>
      <x:c r="I31" s="14" t="n">
        <x:f>IF(COUNT(C31,G31)=2,C31+G31,"")</x:f>
        <x:v>0</x:v>
      </x:c>
      <x:c r="J31" s="12" t="str">
        <x:v>Illustrative placeholder. Replace or confirm zero.</x:v>
      </x:c>
    </x:row>
    <x:row r="32" ht="44" customHeight="1">
      <x:c r="A32" s="10" t="str">
        <x:v>Capacity and query tuning</x:v>
      </x:c>
      <x:c r="B32" s="10" t="str">
        <x:v>Managed</x:v>
      </x:c>
      <x:c r="C32" s="13" t="n">
        <x:v>0</x:v>
      </x:c>
      <x:c r="D32" s="13" t="n">
        <x:v>0</x:v>
      </x:c>
      <x:c r="E32" s="13" t="n">
        <x:v>100</x:v>
      </x:c>
      <x:c r="F32" s="14" t="n">
        <x:f>IF(COUNT(D32:E32)=2,D32*E32,"")</x:f>
        <x:v>0</x:v>
      </x:c>
      <x:c r="G32" s="13" t="n">
        <x:v>0</x:v>
      </x:c>
      <x:c r="H32" s="14" t="n">
        <x:f>IF(AND(ISNUMBER(C32),ISNUMBER(F32)),C32+F32,"")</x:f>
        <x:v>0</x:v>
      </x:c>
      <x:c r="I32" s="14" t="n">
        <x:f>IF(COUNT(C32,G32)=2,C32+G32,"")</x:f>
        <x:v>0</x:v>
      </x:c>
      <x:c r="J32" s="12" t="str">
        <x:v>Illustrative placeholder. Replace or confirm zero.</x:v>
      </x:c>
    </x:row>
    <x:row r="33" ht="44" customHeight="1">
      <x:c r="A33" s="10" t="str">
        <x:v>Security and access</x:v>
      </x:c>
      <x:c r="B33" s="10" t="str">
        <x:v>In-house</x:v>
      </x:c>
      <x:c r="C33" s="13" t="n">
        <x:v>0</x:v>
      </x:c>
      <x:c r="D33" s="13" t="n">
        <x:v>0</x:v>
      </x:c>
      <x:c r="E33" s="13" t="n">
        <x:v>100</x:v>
      </x:c>
      <x:c r="F33" s="14" t="n">
        <x:f>IF(COUNT(D33:E33)=2,D33*E33,"")</x:f>
        <x:v>0</x:v>
      </x:c>
      <x:c r="G33" s="13" t="n">
        <x:v>0</x:v>
      </x:c>
      <x:c r="H33" s="14" t="n">
        <x:f>IF(AND(ISNUMBER(C33),ISNUMBER(F33)),C33+F33,"")</x:f>
        <x:v>0</x:v>
      </x:c>
      <x:c r="I33" s="14" t="n">
        <x:f>IF(COUNT(C33,G33)=2,C33+G33,"")</x:f>
        <x:v>0</x:v>
      </x:c>
      <x:c r="J33" s="12" t="str">
        <x:v>Illustrative placeholder. Replace or confirm zero.</x:v>
      </x:c>
    </x:row>
    <x:row r="34" ht="44" customHeight="1">
      <x:c r="A34" s="10" t="str">
        <x:v>Security and access</x:v>
      </x:c>
      <x:c r="B34" s="10" t="str">
        <x:v>Managed</x:v>
      </x:c>
      <x:c r="C34" s="13" t="n">
        <x:v>0</x:v>
      </x:c>
      <x:c r="D34" s="13" t="n">
        <x:v>0</x:v>
      </x:c>
      <x:c r="E34" s="13" t="n">
        <x:v>100</x:v>
      </x:c>
      <x:c r="F34" s="14" t="n">
        <x:f>IF(COUNT(D34:E34)=2,D34*E34,"")</x:f>
        <x:v>0</x:v>
      </x:c>
      <x:c r="G34" s="13" t="n">
        <x:v>0</x:v>
      </x:c>
      <x:c r="H34" s="14" t="n">
        <x:f>IF(AND(ISNUMBER(C34),ISNUMBER(F34)),C34+F34,"")</x:f>
        <x:v>0</x:v>
      </x:c>
      <x:c r="I34" s="14" t="n">
        <x:f>IF(COUNT(C34,G34)=2,C34+G34,"")</x:f>
        <x:v>0</x:v>
      </x:c>
      <x:c r="J34" s="12" t="str">
        <x:v>Illustrative placeholder. Replace or confirm zero.</x:v>
      </x:c>
    </x:row>
    <x:row r="35" ht="44" customHeight="1">
      <x:c r="A35" s="10" t="str">
        <x:v>Incidents and on-call</x:v>
      </x:c>
      <x:c r="B35" s="10" t="str">
        <x:v>In-house</x:v>
      </x:c>
      <x:c r="C35" s="13" t="n">
        <x:v>0</x:v>
      </x:c>
      <x:c r="D35" s="13" t="n">
        <x:v>0</x:v>
      </x:c>
      <x:c r="E35" s="13" t="n">
        <x:v>100</x:v>
      </x:c>
      <x:c r="F35" s="14" t="n">
        <x:f>IF(COUNT(D35:E35)=2,D35*E35,"")</x:f>
        <x:v>0</x:v>
      </x:c>
      <x:c r="G35" s="13" t="n">
        <x:v>0</x:v>
      </x:c>
      <x:c r="H35" s="14" t="n">
        <x:f>IF(AND(ISNUMBER(C35),ISNUMBER(F35)),C35+F35,"")</x:f>
        <x:v>0</x:v>
      </x:c>
      <x:c r="I35" s="14" t="n">
        <x:f>IF(COUNT(C35,G35)=2,C35+G35,"")</x:f>
        <x:v>0</x:v>
      </x:c>
      <x:c r="J35" s="12" t="str">
        <x:v>Illustrative placeholder. Replace or confirm zero.</x:v>
      </x:c>
    </x:row>
    <x:row r="36" ht="44" customHeight="1">
      <x:c r="A36" s="10" t="str">
        <x:v>Incidents and on-call</x:v>
      </x:c>
      <x:c r="B36" s="10" t="str">
        <x:v>Managed</x:v>
      </x:c>
      <x:c r="C36" s="13" t="n">
        <x:v>0</x:v>
      </x:c>
      <x:c r="D36" s="13" t="n">
        <x:v>0</x:v>
      </x:c>
      <x:c r="E36" s="13" t="n">
        <x:v>100</x:v>
      </x:c>
      <x:c r="F36" s="14" t="n">
        <x:f>IF(COUNT(D36:E36)=2,D36*E36,"")</x:f>
        <x:v>0</x:v>
      </x:c>
      <x:c r="G36" s="13" t="n">
        <x:v>0</x:v>
      </x:c>
      <x:c r="H36" s="14" t="n">
        <x:f>IF(AND(ISNUMBER(C36),ISNUMBER(F36)),C36+F36,"")</x:f>
        <x:v>0</x:v>
      </x:c>
      <x:c r="I36" s="14" t="n">
        <x:f>IF(COUNT(C36,G36)=2,C36+G36,"")</x:f>
        <x:v>0</x:v>
      </x:c>
      <x:c r="J36" s="12" t="str">
        <x:v>Illustrative placeholder. Replace or confirm zero.</x:v>
      </x:c>
    </x:row>
    <x:row r="37" ht="44" customHeight="1">
      <x:c r="A37" s="10" t="str">
        <x:v>Internal support and data quality</x:v>
      </x:c>
      <x:c r="B37" s="10" t="str">
        <x:v>In-house</x:v>
      </x:c>
      <x:c r="C37" s="13" t="n">
        <x:v>0</x:v>
      </x:c>
      <x:c r="D37" s="13" t="n">
        <x:v>0</x:v>
      </x:c>
      <x:c r="E37" s="13" t="n">
        <x:v>100</x:v>
      </x:c>
      <x:c r="F37" s="14" t="n">
        <x:f>IF(COUNT(D37:E37)=2,D37*E37,"")</x:f>
        <x:v>0</x:v>
      </x:c>
      <x:c r="G37" s="13" t="n">
        <x:v>0</x:v>
      </x:c>
      <x:c r="H37" s="14" t="n">
        <x:f>IF(AND(ISNUMBER(C37),ISNUMBER(F37)),C37+F37,"")</x:f>
        <x:v>0</x:v>
      </x:c>
      <x:c r="I37" s="14" t="n">
        <x:f>IF(COUNT(C37,G37)=2,C37+G37,"")</x:f>
        <x:v>0</x:v>
      </x:c>
      <x:c r="J37" s="12" t="str">
        <x:v>Illustrative placeholder. Replace or confirm zero.</x:v>
      </x:c>
    </x:row>
    <x:row r="38" ht="44" customHeight="1">
      <x:c r="A38" s="10" t="str">
        <x:v>Internal support and data quality</x:v>
      </x:c>
      <x:c r="B38" s="10" t="str">
        <x:v>Managed</x:v>
      </x:c>
      <x:c r="C38" s="13" t="n">
        <x:v>0</x:v>
      </x:c>
      <x:c r="D38" s="13" t="n">
        <x:v>0</x:v>
      </x:c>
      <x:c r="E38" s="13" t="n">
        <x:v>100</x:v>
      </x:c>
      <x:c r="F38" s="14" t="n">
        <x:f>IF(COUNT(D38:E38)=2,D38*E38,"")</x:f>
        <x:v>0</x:v>
      </x:c>
      <x:c r="G38" s="13" t="n">
        <x:v>0</x:v>
      </x:c>
      <x:c r="H38" s="14" t="n">
        <x:f>IF(AND(ISNUMBER(C38),ISNUMBER(F38)),C38+F38,"")</x:f>
        <x:v>0</x:v>
      </x:c>
      <x:c r="I38" s="14" t="n">
        <x:f>IF(COUNT(C38,G38)=2,C38+G38,"")</x:f>
        <x:v>0</x:v>
      </x:c>
      <x:c r="J38" s="12" t="str">
        <x:v>Illustrative placeholder. Replace or confirm zero.</x:v>
      </x:c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>
      <x:c r="A40" s="3" t="str">
        <x:v>One-off costs use the same columns below. Enter totals, not monthly amounts.</x:v>
      </x:c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48" customHeight="1">
      <x:c r="A43" s="9" t="str">
        <x:v>One-off activity / cost</x:v>
      </x:c>
      <x:c r="B43" s="9" t="str">
        <x:v>Option</x:v>
      </x:c>
      <x:c r="C43" s="9" t="str">
        <x:v>Non-labour total</x:v>
      </x:c>
      <x:c r="D43" s="9" t="str">
        <x:v>Hours total</x:v>
      </x:c>
      <x:c r="E43" s="9" t="str">
        <x:v>Loaded rate / hour</x:v>
      </x:c>
      <x:c r="F43" s="9" t="str">
        <x:v>Allocated labour</x:v>
      </x:c>
      <x:c r="G43" s="9" t="str">
        <x:v>Additional labour cash</x:v>
      </x:c>
      <x:c r="H43" s="9" t="str">
        <x:v>Economic total</x:v>
      </x:c>
      <x:c r="I43" s="9" t="str">
        <x:v>Cash total</x:v>
      </x:c>
      <x:c r="J43" s="9" t="str">
        <x:v>Evidence / estimate basis</x:v>
      </x:c>
    </x:row>
    <x:row r="44" ht="44" customHeight="1">
      <x:c r="A44" s="10" t="str">
        <x:v>Build, integration and migration</x:v>
      </x:c>
      <x:c r="B44" s="10" t="str">
        <x:v>In-house</x:v>
      </x:c>
      <x:c r="C44" s="13" t="n">
        <x:v>2000</x:v>
      </x:c>
      <x:c r="D44" s="13" t="n">
        <x:v>160</x:v>
      </x:c>
      <x:c r="E44" s="13" t="n">
        <x:v>100</x:v>
      </x:c>
      <x:c r="F44" s="14" t="n">
        <x:f>IF(COUNT(D44:E44)=2,D44*E44,"")</x:f>
        <x:v>16000</x:v>
      </x:c>
      <x:c r="G44" s="13" t="n">
        <x:v>0</x:v>
      </x:c>
      <x:c r="H44" s="14" t="n">
        <x:f>IF(AND(ISNUMBER(C44),ISNUMBER(F44)),C44+F44,"")</x:f>
        <x:v>18000</x:v>
      </x:c>
      <x:c r="I44" s="14" t="n">
        <x:f>IF(COUNT(C44,G44)=2,C44+G44,"")</x:f>
        <x:v>2000</x:v>
      </x:c>
      <x:c r="J44" s="12" t="str">
        <x:v>Illustrative placeholder. Replace or confirm zero.</x:v>
      </x:c>
    </x:row>
    <x:row r="45" ht="44" customHeight="1">
      <x:c r="A45" s="10" t="str">
        <x:v>Build, integration and migration</x:v>
      </x:c>
      <x:c r="B45" s="10" t="str">
        <x:v>Managed</x:v>
      </x:c>
      <x:c r="C45" s="13" t="n">
        <x:v>1000</x:v>
      </x:c>
      <x:c r="D45" s="13" t="n">
        <x:v>50</x:v>
      </x:c>
      <x:c r="E45" s="13" t="n">
        <x:v>100</x:v>
      </x:c>
      <x:c r="F45" s="14" t="n">
        <x:f>IF(COUNT(D45:E45)=2,D45*E45,"")</x:f>
        <x:v>5000</x:v>
      </x:c>
      <x:c r="G45" s="13" t="n">
        <x:v>0</x:v>
      </x:c>
      <x:c r="H45" s="14" t="n">
        <x:f>IF(AND(ISNUMBER(C45),ISNUMBER(F45)),C45+F45,"")</x:f>
        <x:v>6000</x:v>
      </x:c>
      <x:c r="I45" s="14" t="n">
        <x:f>IF(COUNT(C45,G45)=2,C45+G45,"")</x:f>
        <x:v>1000</x:v>
      </x:c>
      <x:c r="J45" s="12" t="str">
        <x:v>Illustrative placeholder. Replace or confirm zero.</x:v>
      </x:c>
    </x:row>
    <x:row r="46" ht="44" customHeight="1">
      <x:c r="A46" s="10" t="str">
        <x:v>Parallel running and contract overlap</x:v>
      </x:c>
      <x:c r="B46" s="10" t="str">
        <x:v>In-house</x:v>
      </x:c>
      <x:c r="C46" s="13" t="n">
        <x:v>0</x:v>
      </x:c>
      <x:c r="D46" s="13" t="n">
        <x:v>0</x:v>
      </x:c>
      <x:c r="E46" s="13" t="n">
        <x:v>100</x:v>
      </x:c>
      <x:c r="F46" s="14" t="n">
        <x:f>IF(COUNT(D46:E46)=2,D46*E46,"")</x:f>
        <x:v>0</x:v>
      </x:c>
      <x:c r="G46" s="13" t="n">
        <x:v>0</x:v>
      </x:c>
      <x:c r="H46" s="14" t="n">
        <x:f>IF(AND(ISNUMBER(C46),ISNUMBER(F46)),C46+F46,"")</x:f>
        <x:v>0</x:v>
      </x:c>
      <x:c r="I46" s="14" t="n">
        <x:f>IF(COUNT(C46,G46)=2,C46+G46,"")</x:f>
        <x:v>0</x:v>
      </x:c>
      <x:c r="J46" s="12" t="str">
        <x:v>Illustrative placeholder. Replace or confirm zero.</x:v>
      </x:c>
    </x:row>
    <x:row r="47" ht="44" customHeight="1">
      <x:c r="A47" s="10" t="str">
        <x:v>Parallel running and contract overlap</x:v>
      </x:c>
      <x:c r="B47" s="10" t="str">
        <x:v>Managed</x:v>
      </x:c>
      <x:c r="C47" s="13" t="n">
        <x:v>0</x:v>
      </x:c>
      <x:c r="D47" s="13" t="n">
        <x:v>0</x:v>
      </x:c>
      <x:c r="E47" s="13" t="n">
        <x:v>100</x:v>
      </x:c>
      <x:c r="F47" s="14" t="n">
        <x:f>IF(COUNT(D47:E47)=2,D47*E47,"")</x:f>
        <x:v>0</x:v>
      </x:c>
      <x:c r="G47" s="13" t="n">
        <x:v>0</x:v>
      </x:c>
      <x:c r="H47" s="14" t="n">
        <x:f>IF(AND(ISNUMBER(C47),ISNUMBER(F47)),C47+F47,"")</x:f>
        <x:v>0</x:v>
      </x:c>
      <x:c r="I47" s="14" t="n">
        <x:f>IF(COUNT(C47,G47)=2,C47+G47,"")</x:f>
        <x:v>0</x:v>
      </x:c>
      <x:c r="J47" s="12" t="str">
        <x:v>Illustrative placeholder. Replace or confirm zero.</x:v>
      </x:c>
    </x:row>
    <x:row r="48" ht="44" customHeight="1">
      <x:c r="A48" s="10" t="str">
        <x:v>Training, recovery and acceptance</x:v>
      </x:c>
      <x:c r="B48" s="10" t="str">
        <x:v>In-house</x:v>
      </x:c>
      <x:c r="C48" s="13" t="n">
        <x:v>0</x:v>
      </x:c>
      <x:c r="D48" s="13" t="n">
        <x:v>0</x:v>
      </x:c>
      <x:c r="E48" s="13" t="n">
        <x:v>100</x:v>
      </x:c>
      <x:c r="F48" s="14" t="n">
        <x:f>IF(COUNT(D48:E48)=2,D48*E48,"")</x:f>
        <x:v>0</x:v>
      </x:c>
      <x:c r="G48" s="13" t="n">
        <x:v>0</x:v>
      </x:c>
      <x:c r="H48" s="14" t="n">
        <x:f>IF(AND(ISNUMBER(C48),ISNUMBER(F48)),C48+F48,"")</x:f>
        <x:v>0</x:v>
      </x:c>
      <x:c r="I48" s="14" t="n">
        <x:f>IF(COUNT(C48,G48)=2,C48+G48,"")</x:f>
        <x:v>0</x:v>
      </x:c>
      <x:c r="J48" s="12" t="str">
        <x:v>Illustrative placeholder. Replace or confirm zero.</x:v>
      </x:c>
    </x:row>
    <x:row r="49" ht="44" customHeight="1">
      <x:c r="A49" s="10" t="str">
        <x:v>Training, recovery and acceptance</x:v>
      </x:c>
      <x:c r="B49" s="10" t="str">
        <x:v>Managed</x:v>
      </x:c>
      <x:c r="C49" s="13" t="n">
        <x:v>0</x:v>
      </x:c>
      <x:c r="D49" s="13" t="n">
        <x:v>0</x:v>
      </x:c>
      <x:c r="E49" s="13" t="n">
        <x:v>100</x:v>
      </x:c>
      <x:c r="F49" s="14" t="n">
        <x:f>IF(COUNT(D49:E49)=2,D49*E49,"")</x:f>
        <x:v>0</x:v>
      </x:c>
      <x:c r="G49" s="13" t="n">
        <x:v>0</x:v>
      </x:c>
      <x:c r="H49" s="14" t="n">
        <x:f>IF(AND(ISNUMBER(C49),ISNUMBER(F49)),C49+F49,"")</x:f>
        <x:v>0</x:v>
      </x:c>
      <x:c r="I49" s="14" t="n">
        <x:f>IF(COUNT(C49,G49)=2,C49+G49,"")</x:f>
        <x:v>0</x:v>
      </x:c>
      <x:c r="J49" s="12" t="str">
        <x:v>Illustrative placeholder. Replace or confirm zero.</x:v>
      </x:c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0" customHeight="1">
      <x:c r="A52" s="3" t="str">
        <x:v>Additional labour cash</x:v>
      </x:c>
      <x:c r="B52" s="3"/>
      <x:c r="C52" s="3" t="str">
        <x:v>Only payroll/contractor payments caused by the decision. A subset of allocated labour, never added twice.</x:v>
      </x:c>
      <x:c r="D52" s="3"/>
      <x:c r="E52" s="3"/>
      <x:c r="F52" s="3"/>
      <x:c r="G52" s="3"/>
      <x:c r="H52" s="3"/>
      <x:c r="I52" s="3"/>
      <x:c r="J52" s="3"/>
    </x:row>
    <x:row r="53" ht="30" customHeight="1">
      <x:c r="A53" s="3" t="str">
        <x:v>Dedicated hires</x:v>
      </x:c>
      <x:c r="B53" s="3"/>
      <x:c r="C53" s="3" t="str">
        <x:v>Include the full funded commitment. Ensure allocated labour covers it. Red cash cells need reconciliation.</x:v>
      </x:c>
      <x:c r="D53" s="3"/>
      <x:c r="E53" s="3"/>
      <x:c r="F53" s="3"/>
      <x:c r="G53" s="3"/>
      <x:c r="H53" s="3"/>
      <x:c r="I53" s="3"/>
      <x:c r="J53" s="3"/>
    </x:row>
    <x:row r="54" ht="30" customHeight="1">
      <x:c r="A54" s="3" t="str">
        <x:v>Blank versus zero</x:v>
      </x:c>
      <x:c r="B54" s="3"/>
      <x:c r="C54" s="3" t="str">
        <x:v>A blank required number suppresses the corresponding total. Zero means reviewed as zero or not applicable.</x:v>
      </x:c>
      <x:c r="D54" s="3"/>
      <x:c r="E54" s="3"/>
      <x:c r="F54" s="3"/>
      <x:c r="G54" s="3"/>
      <x:c r="H54" s="3"/>
      <x:c r="I54" s="3"/>
      <x:c r="J54" s="3"/>
    </x:row>
    <x:row r="55" ht="30" customHeight="1">
      <x:c r="A55" s="3" t="str">
        <x:v>One-off costs</x:v>
      </x:c>
      <x:c r="B55" s="3"/>
      <x:c r="C55" s="3" t="str">
        <x:v>Include build, integration, overlap and testing once. Exclude irrecoverable past spending.</x:v>
      </x:c>
      <x:c r="D55" s="3"/>
      <x:c r="E55" s="3"/>
      <x:c r="F55" s="3"/>
      <x:c r="G55" s="3"/>
      <x:c r="H55" s="3"/>
      <x:c r="I55" s="3"/>
      <x:c r="J55" s="3"/>
    </x:row>
    <x:row r="56" ht="30" customHeight="1">
      <x:c r="A56" s="3" t="str">
        <x:v>Break-even</x:v>
      </x:c>
      <x:c r="B56" s="3"/>
      <x:c r="C56" s="3" t="str">
        <x:v>Reference-rate shortcut. Negative hours mean in-house non-labour already exceeds the available budget.</x:v>
      </x:c>
      <x:c r="D56" s="3"/>
      <x:c r="E56" s="3"/>
      <x:c r="F56" s="3"/>
      <x:c r="G56" s="3"/>
      <x:c r="H56" s="3"/>
      <x:c r="I56" s="3"/>
      <x:c r="J56" s="3"/>
    </x:row>
    <x:row r="57" ht="30" customHeight="1">
      <x:c r="A57" s="3" t="str">
        <x:v>Growth / stress test</x:v>
      </x:c>
      <x:c r="B57" s="3"/>
      <x:c r="C57" s="3" t="str">
        <x:v>Replace monthly inputs with documented period averages or a separate monthly build. Scope records the case.</x:v>
      </x:c>
      <x:c r="D57" s="3"/>
      <x:c r="E57" s="3"/>
      <x:c r="F57" s="3"/>
      <x:c r="G57" s="3"/>
      <x:c r="H57" s="3"/>
      <x:c r="I57" s="3"/>
      <x:c r="J57" s="3"/>
    </x:row>
    <x:row r="58" ht="30" customHeight="1">
      <x:c r="A58" s="3" t="str">
        <x:v>Interpretation</x:v>
      </x:c>
      <x:c r="B58" s="3"/>
      <x:c r="C58" s="3" t="str">
        <x:v>Positive difference means in-house costs more. Cash excludes existing payroll which would be paid either way.</x:v>
      </x:c>
      <x:c r="D58" s="3"/>
      <x:c r="E58" s="3"/>
      <x:c r="F58" s="3"/>
      <x:c r="G58" s="3"/>
      <x:c r="H58" s="3"/>
      <x:c r="I58" s="3"/>
      <x:c r="J58" s="3"/>
    </x:row>
    <x:row r="59" ht="30" customHeight="1">
      <x:c r="A59" s="3" t="str">
        <x:v>Sources</x:v>
      </x:c>
      <x:c r="B59" s="3"/>
      <x:c r="C59" s="3" t="str">
        <x:v>Hypothetical USD inputs. No FX conversion or market prices. Add source/date/region in column J.</x:v>
      </x:c>
      <x:c r="D59" s="3"/>
      <x:c r="E59" s="3"/>
      <x:c r="F59" s="3"/>
      <x:c r="G59" s="3"/>
      <x:c r="H59" s="3"/>
      <x:c r="I59" s="3"/>
      <x:c r="J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</x:row>
  </x:sheetData>
  <x:conditionalFormatting sqref="G21:G21">
    <x:cfRule type="expression" dxfId="0" priority="1">
      <x:formula>G21&gt;F21</x:formula>
    </x:cfRule>
  </x:conditionalFormatting>
  <x:conditionalFormatting sqref="G22:G22">
    <x:cfRule type="expression" dxfId="1" priority="2">
      <x:formula>G22&gt;F22</x:formula>
    </x:cfRule>
  </x:conditionalFormatting>
  <x:conditionalFormatting sqref="G23:G23">
    <x:cfRule type="expression" dxfId="2" priority="3">
      <x:formula>G23&gt;F23</x:formula>
    </x:cfRule>
  </x:conditionalFormatting>
  <x:conditionalFormatting sqref="G24:G24">
    <x:cfRule type="expression" dxfId="3" priority="4">
      <x:formula>G24&gt;F24</x:formula>
    </x:cfRule>
  </x:conditionalFormatting>
  <x:conditionalFormatting sqref="G25:G25">
    <x:cfRule type="expression" dxfId="4" priority="5">
      <x:formula>G25&gt;F25</x:formula>
    </x:cfRule>
  </x:conditionalFormatting>
  <x:conditionalFormatting sqref="G26:G26">
    <x:cfRule type="expression" dxfId="5" priority="6">
      <x:formula>G26&gt;F26</x:formula>
    </x:cfRule>
  </x:conditionalFormatting>
  <x:conditionalFormatting sqref="G27:G27">
    <x:cfRule type="expression" dxfId="6" priority="7">
      <x:formula>G27&gt;F27</x:formula>
    </x:cfRule>
  </x:conditionalFormatting>
  <x:conditionalFormatting sqref="G28:G28">
    <x:cfRule type="expression" dxfId="7" priority="8">
      <x:formula>G28&gt;F28</x:formula>
    </x:cfRule>
  </x:conditionalFormatting>
  <x:conditionalFormatting sqref="G29:G29">
    <x:cfRule type="expression" dxfId="8" priority="9">
      <x:formula>G29&gt;F29</x:formula>
    </x:cfRule>
  </x:conditionalFormatting>
  <x:conditionalFormatting sqref="G30:G30">
    <x:cfRule type="expression" dxfId="9" priority="10">
      <x:formula>G30&gt;F30</x:formula>
    </x:cfRule>
  </x:conditionalFormatting>
  <x:conditionalFormatting sqref="G31:G31">
    <x:cfRule type="expression" dxfId="10" priority="11">
      <x:formula>G31&gt;F31</x:formula>
    </x:cfRule>
  </x:conditionalFormatting>
  <x:conditionalFormatting sqref="G32:G32">
    <x:cfRule type="expression" dxfId="11" priority="12">
      <x:formula>G32&gt;F32</x:formula>
    </x:cfRule>
  </x:conditionalFormatting>
  <x:conditionalFormatting sqref="G33:G33">
    <x:cfRule type="expression" dxfId="12" priority="13">
      <x:formula>G33&gt;F33</x:formula>
    </x:cfRule>
  </x:conditionalFormatting>
  <x:conditionalFormatting sqref="G34:G34">
    <x:cfRule type="expression" dxfId="13" priority="14">
      <x:formula>G34&gt;F34</x:formula>
    </x:cfRule>
  </x:conditionalFormatting>
  <x:conditionalFormatting sqref="G35:G35">
    <x:cfRule type="expression" dxfId="14" priority="15">
      <x:formula>G35&gt;F35</x:formula>
    </x:cfRule>
  </x:conditionalFormatting>
  <x:conditionalFormatting sqref="G36:G36">
    <x:cfRule type="expression" dxfId="15" priority="16">
      <x:formula>G36&gt;F36</x:formula>
    </x:cfRule>
  </x:conditionalFormatting>
  <x:conditionalFormatting sqref="G37:G37">
    <x:cfRule type="expression" dxfId="16" priority="17">
      <x:formula>G37&gt;F37</x:formula>
    </x:cfRule>
  </x:conditionalFormatting>
  <x:conditionalFormatting sqref="G38:G38">
    <x:cfRule type="expression" dxfId="17" priority="18">
      <x:formula>G38&gt;F38</x:formula>
    </x:cfRule>
  </x:conditionalFormatting>
  <x:conditionalFormatting sqref="G44:G44">
    <x:cfRule type="expression" dxfId="18" priority="19">
      <x:formula>G44&gt;F44</x:formula>
    </x:cfRule>
  </x:conditionalFormatting>
  <x:conditionalFormatting sqref="G45:G45">
    <x:cfRule type="expression" dxfId="19" priority="20">
      <x:formula>G45&gt;F45</x:formula>
    </x:cfRule>
  </x:conditionalFormatting>
  <x:conditionalFormatting sqref="G46:G46">
    <x:cfRule type="expression" dxfId="20" priority="21">
      <x:formula>G46&gt;F46</x:formula>
    </x:cfRule>
  </x:conditionalFormatting>
  <x:conditionalFormatting sqref="G47:G47">
    <x:cfRule type="expression" dxfId="21" priority="22">
      <x:formula>G47&gt;F47</x:formula>
    </x:cfRule>
  </x:conditionalFormatting>
  <x:conditionalFormatting sqref="G48:G48">
    <x:cfRule type="expression" dxfId="22" priority="23">
      <x:formula>G48&gt;F48</x:formula>
    </x:cfRule>
  </x:conditionalFormatting>
  <x:conditionalFormatting sqref="G49:G49">
    <x:cfRule type="expression" dxfId="23" priority="24">
      <x:formula>G49&gt;F49</x:formula>
    </x:cfRule>
  </x:conditionalFormatting>
  <x:dataValidations count="1">
    <x:dataValidation type="whole" operator="between" sqref="E4">
      <x:formula1>1</x:formula1>
      <x:formula2>120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.219999313354492" hidden="0" customWidth="1"/>
    <x:col min="2" max="2" width="28.889999389648438" hidden="0" customWidth="1"/>
    <x:col min="3" max="3" width="31.110000610351562" hidden="0" customWidth="1"/>
    <x:col min="4" max="4" width="31.110000610351562" hidden="0" customWidth="1"/>
    <x:col min="5" max="5" width="37.779998779296875" hidden="0" customWidth="1"/>
    <x:col min="6" max="6" width="24.440000534057617" hidden="0" customWidth="1"/>
  </x:cols>
  <x:sheetData>
    <x:row r="1" ht="36" customHeight="1">
      <x:c r="A1" s="4" t="str">
        <x:v>Scope and evidence</x:v>
      </x:c>
      <x:c r="B1" s="3"/>
      <x:c r="C1" s="3"/>
      <x:c r="D1" s="3"/>
      <x:c r="E1" s="3"/>
      <x:c r="F1" s="3"/>
    </x:row>
    <x:row r="2">
      <x:c r="A2" s="3" t="str">
        <x:v>Complete before replacing costs. Both options must meet the same requirement.</x:v>
      </x:c>
      <x:c r="B2" s="3"/>
      <x:c r="C2" s="3"/>
      <x:c r="D2" s="3"/>
      <x:c r="E2" s="3"/>
      <x:c r="F2" s="3"/>
    </x:row>
    <x:row r="3">
      <x:c r="A3" s="3"/>
      <x:c r="B3" s="3"/>
      <x:c r="C3" s="3"/>
      <x:c r="D3" s="3"/>
      <x:c r="E3" s="3"/>
      <x:c r="F3" s="3"/>
    </x:row>
    <x:row r="4" ht="34" customHeight="1">
      <x:c r="A4" s="9" t="str">
        <x:v>Requirement / driver</x:v>
      </x:c>
      <x:c r="B4" s="9" t="str">
        <x:v>Measured value / requirement</x:v>
      </x:c>
      <x:c r="C4" s="9" t="str">
        <x:v>In-house plan</x:v>
      </x:c>
      <x:c r="D4" s="9" t="str">
        <x:v>Managed plan / quote</x:v>
      </x:c>
      <x:c r="E4" s="9" t="str">
        <x:v>Source, date and units</x:v>
      </x:c>
      <x:c r="F4" s="9" t="str">
        <x:v>Owner / unresolved gap</x:v>
      </x:c>
    </x:row>
    <x:row r="5" ht="52" customHeight="1">
      <x:c r="A5" s="10" t="str">
        <x:v>Workload and scenario</x:v>
      </x:c>
      <x:c r="B5" s="11"/>
      <x:c r="C5" s="11"/>
      <x:c r="D5" s="11"/>
      <x:c r="E5" s="11"/>
      <x:c r="F5" s="11"/>
    </x:row>
    <x:row r="6" ht="52" customHeight="1">
      <x:c r="A6" s="10" t="str">
        <x:v>Cloud region / placement</x:v>
      </x:c>
      <x:c r="B6" s="11"/>
      <x:c r="C6" s="11"/>
      <x:c r="D6" s="11"/>
      <x:c r="E6" s="11"/>
      <x:c r="F6" s="11"/>
    </x:row>
    <x:row r="7" ht="52" customHeight="1">
      <x:c r="A7" s="10" t="str">
        <x:v>Metrics: active series</x:v>
      </x:c>
      <x:c r="B7" s="11"/>
      <x:c r="C7" s="11"/>
      <x:c r="D7" s="11"/>
      <x:c r="E7" s="11"/>
      <x:c r="F7" s="11"/>
    </x:row>
    <x:row r="8" ht="52" customHeight="1">
      <x:c r="A8" s="10" t="str">
        <x:v>Metrics: samples/second and intervals</x:v>
      </x:c>
      <x:c r="B8" s="11"/>
      <x:c r="C8" s="11"/>
      <x:c r="D8" s="11"/>
      <x:c r="E8" s="11"/>
      <x:c r="F8" s="11"/>
    </x:row>
    <x:row r="9" ht="52" customHeight="1">
      <x:c r="A9" s="10" t="str">
        <x:v>Logs: accepted GB/day and peak rate</x:v>
      </x:c>
      <x:c r="B9" s="11"/>
      <x:c r="C9" s="11"/>
      <x:c r="D9" s="11"/>
      <x:c r="E9" s="11"/>
      <x:c r="F9" s="11"/>
    </x:row>
    <x:row r="10" ht="52" customHeight="1">
      <x:c r="A10" s="10" t="str">
        <x:v>Traces: received and retained volume</x:v>
      </x:c>
      <x:c r="B10" s="11"/>
      <x:c r="C10" s="11"/>
      <x:c r="D10" s="11"/>
      <x:c r="E10" s="11"/>
      <x:c r="F10" s="11"/>
    </x:row>
    <x:row r="11" ht="52" customHeight="1">
      <x:c r="A11" s="10" t="str">
        <x:v>Sampling and telemetry filtering</x:v>
      </x:c>
      <x:c r="B11" s="11"/>
      <x:c r="C11" s="11"/>
      <x:c r="D11" s="11"/>
      <x:c r="E11" s="11"/>
      <x:c r="F11" s="11"/>
    </x:row>
    <x:row r="12" ht="52" customHeight="1">
      <x:c r="A12" s="10" t="str">
        <x:v>Searchable retention by signal</x:v>
      </x:c>
      <x:c r="B12" s="11"/>
      <x:c r="C12" s="11"/>
      <x:c r="D12" s="11"/>
      <x:c r="E12" s="11"/>
      <x:c r="F12" s="11"/>
    </x:row>
    <x:row r="13" ht="52" customHeight="1">
      <x:c r="A13" s="10" t="str">
        <x:v>Separate archive and retrieval delay</x:v>
      </x:c>
      <x:c r="B13" s="11"/>
      <x:c r="C13" s="11"/>
      <x:c r="D13" s="11"/>
      <x:c r="E13" s="11"/>
      <x:c r="F13" s="11"/>
    </x:row>
    <x:row r="14" ht="52" customHeight="1">
      <x:c r="A14" s="10" t="str">
        <x:v>Query mix and concurrency</x:v>
      </x:c>
      <x:c r="B14" s="11"/>
      <x:c r="C14" s="11"/>
      <x:c r="D14" s="11"/>
      <x:c r="E14" s="11"/>
      <x:c r="F14" s="11"/>
    </x:row>
    <x:row r="15" ht="52" customHeight="1">
      <x:c r="A15" s="10" t="str">
        <x:v>Query response-time requirement</x:v>
      </x:c>
      <x:c r="B15" s="11"/>
      <x:c r="C15" s="11"/>
      <x:c r="D15" s="11"/>
      <x:c r="E15" s="11"/>
      <x:c r="F15" s="11"/>
    </x:row>
    <x:row r="16" ht="52" customHeight="1">
      <x:c r="A16" s="10" t="str">
        <x:v>Availability / failure scenarios</x:v>
      </x:c>
      <x:c r="B16" s="11"/>
      <x:c r="C16" s="11"/>
      <x:c r="D16" s="11"/>
      <x:c r="E16" s="11"/>
      <x:c r="F16" s="11"/>
    </x:row>
    <x:row r="17" ht="52" customHeight="1">
      <x:c r="A17" s="10" t="str">
        <x:v>Recovery time and data-loss limit</x:v>
      </x:c>
      <x:c r="B17" s="11"/>
      <x:c r="C17" s="11"/>
      <x:c r="D17" s="11"/>
      <x:c r="E17" s="11"/>
      <x:c r="F17" s="11"/>
    </x:row>
    <x:row r="18" ht="52" customHeight="1">
      <x:c r="A18" s="10" t="str">
        <x:v>Collectors and buffer design</x:v>
      </x:c>
      <x:c r="B18" s="11"/>
      <x:c r="C18" s="11"/>
      <x:c r="D18" s="11"/>
      <x:c r="E18" s="11"/>
      <x:c r="F18" s="11"/>
    </x:row>
    <x:row r="19" ht="52" customHeight="1">
      <x:c r="A19" s="10" t="str">
        <x:v>Security and access restrictions</x:v>
      </x:c>
      <x:c r="B19" s="11"/>
      <x:c r="C19" s="11"/>
      <x:c r="D19" s="11"/>
      <x:c r="E19" s="11"/>
      <x:c r="F19" s="11"/>
    </x:row>
    <x:row r="20" ht="52" customHeight="1">
      <x:c r="A20" s="10" t="str">
        <x:v>Sensitive-data processing</x:v>
      </x:c>
      <x:c r="B20" s="11"/>
      <x:c r="C20" s="11"/>
      <x:c r="D20" s="11"/>
      <x:c r="E20" s="11"/>
      <x:c r="F20" s="11"/>
    </x:row>
    <x:row r="21" ht="52" customHeight="1">
      <x:c r="A21" s="10" t="str">
        <x:v>Support hours and escalation</x:v>
      </x:c>
      <x:c r="B21" s="11"/>
      <x:c r="C21" s="11"/>
      <x:c r="D21" s="11"/>
      <x:c r="E21" s="11"/>
      <x:c r="F21" s="11"/>
    </x:row>
    <x:row r="22" ht="52" customHeight="1">
      <x:c r="A22" s="10" t="str">
        <x:v>Staffing and leave coverage</x:v>
      </x:c>
      <x:c r="B22" s="11"/>
      <x:c r="C22" s="11"/>
      <x:c r="D22" s="11"/>
      <x:c r="E22" s="11"/>
      <x:c r="F22" s="11"/>
    </x:row>
    <x:row r="23" ht="52" customHeight="1">
      <x:c r="A23" s="10" t="str">
        <x:v>Migration / parallel run period</x:v>
      </x:c>
      <x:c r="B23" s="11"/>
      <x:c r="C23" s="11"/>
      <x:c r="D23" s="11"/>
      <x:c r="E23" s="11"/>
      <x:c r="F23" s="11"/>
    </x:row>
    <x:row r="24" ht="52" customHeight="1">
      <x:c r="A24" s="10" t="str">
        <x:v>Historical-data migration / access</x:v>
      </x:c>
      <x:c r="B24" s="11"/>
      <x:c r="C24" s="11"/>
      <x:c r="D24" s="11"/>
      <x:c r="E24" s="11"/>
      <x:c r="F24" s="11"/>
    </x:row>
    <x:row r="25" ht="52" customHeight="1">
      <x:c r="A25" s="10" t="str">
        <x:v>Growth over comparison period</x:v>
      </x:c>
      <x:c r="B25" s="11"/>
      <x:c r="C25" s="11"/>
      <x:c r="D25" s="11"/>
      <x:c r="E25" s="11"/>
      <x:c r="F25" s="11"/>
    </x:row>
    <x:row r="26" ht="52" customHeight="1">
      <x:c r="A26" s="10" t="str">
        <x:v>Pricing terms / discounts / tax / FX</x:v>
      </x:c>
      <x:c r="B26" s="11"/>
      <x:c r="C26" s="11"/>
      <x:c r="D26" s="11"/>
      <x:c r="E26" s="11"/>
      <x:c r="F26" s="11"/>
    </x:row>
    <x:row r="27" ht="52" customHeight="1">
      <x:c r="A27" s="10" t="str">
        <x:v>Export / exit requirements</x:v>
      </x:c>
      <x:c r="B27" s="11"/>
      <x:c r="C27" s="11"/>
      <x:c r="D27" s="11"/>
      <x:c r="E27" s="11"/>
      <x:c r="F27" s="11"/>
    </x:row>
    <x:row r="28" ht="52" customHeight="1">
      <x:c r="A28" s="10" t="str">
        <x:v>Acceptance tests and results</x:v>
      </x:c>
      <x:c r="B28" s="11"/>
      <x:c r="C28" s="11"/>
      <x:c r="D28" s="11"/>
      <x:c r="E28" s="11"/>
      <x:c r="F28" s="11"/>
    </x:row>
    <x:row r="29" ht="52" customHeight="1">
      <x:c r="A29" s="10" t="str">
        <x:v>Decision owner and review date</x:v>
      </x:c>
      <x:c r="B29" s="11"/>
      <x:c r="C29" s="11"/>
      <x:c r="D29" s="11"/>
      <x:c r="E29" s="11"/>
      <x:c r="F29" s="11"/>
    </x:row>
    <x:row r="30">
      <x:c r="A30" s="3"/>
      <x:c r="B30" s="3"/>
      <x:c r="C30" s="3"/>
      <x:c r="D30" s="3"/>
      <x:c r="E30" s="3"/>
      <x:c r="F30" s="3"/>
    </x:row>
    <x:row r="31">
      <x:c r="A31" s="3" t="str">
        <x:v>Technical references</x:v>
      </x:c>
      <x:c r="B31" s="3" t="str">
        <x:v>https://opentelemetry.io/docs/collector/resiliency/</x:v>
      </x:c>
      <x:c r="C31" s="3"/>
      <x:c r="D31" s="3"/>
      <x:c r="E31" s="3"/>
      <x:c r="F31" s="3"/>
    </x:row>
    <x:row r="32">
      <x:c r="A32" s="3"/>
      <x:c r="B32" s="3" t="str">
        <x:v>https://grafana.com/docs/mimir/latest/manage/run-production-environment/planning-capacity/</x:v>
      </x:c>
      <x:c r="C32" s="3"/>
      <x:c r="D32" s="3"/>
      <x:c r="E32" s="3"/>
      <x:c r="F32" s="3"/>
    </x:row>
    <x:row r="33">
      <x:c r="A33" s="3"/>
      <x:c r="B33" s="3" t="str">
        <x:v>https://aws.amazon.com/s3/pricing/</x:v>
      </x:c>
      <x:c r="C33" s="3"/>
      <x:c r="D33" s="3"/>
      <x:c r="E33" s="3"/>
      <x:c r="F33" s="3"/>
    </x:row>
  </x:sheetData>
  <x:pageMargins left="0.7" right="0.7" top="0.75" bottom="0.75" header="0.3" footer="0.3"/>
</x:worksheet>
</file>